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2"/>
  </bookViews>
  <sheets>
    <sheet name="Инструкция" sheetId="3" r:id="rId1"/>
    <sheet name="Протокол наблюдателя" sheetId="1" r:id="rId2"/>
    <sheet name="Elektronnyi protokol nabliudate" sheetId="2" r:id="rId3"/>
  </sheets>
  <calcPr calcId="125725"/>
</workbook>
</file>

<file path=xl/calcChain.xml><?xml version="1.0" encoding="utf-8"?>
<calcChain xmlns="http://schemas.openxmlformats.org/spreadsheetml/2006/main">
  <c r="A6" i="1"/>
  <c r="H1" i="2" l="1"/>
  <c r="A8" i="1"/>
  <c r="AF6" i="2" l="1"/>
  <c r="AE6"/>
  <c r="AB6"/>
  <c r="AA6"/>
  <c r="X6"/>
  <c r="W6"/>
  <c r="T6"/>
  <c r="S6"/>
  <c r="Q6"/>
  <c r="P6"/>
  <c r="O6"/>
  <c r="F1"/>
  <c r="E1"/>
  <c r="D1"/>
  <c r="A28" i="1"/>
  <c r="A29"/>
  <c r="A30"/>
  <c r="A31"/>
  <c r="A27"/>
  <c r="AH6" i="2" l="1"/>
  <c r="AK6"/>
  <c r="AJ6"/>
  <c r="AG6"/>
  <c r="AC6"/>
  <c r="Y6"/>
  <c r="U6"/>
  <c r="AI6"/>
  <c r="AD6"/>
  <c r="Z6"/>
  <c r="V6"/>
  <c r="R6"/>
  <c r="N6"/>
  <c r="M6"/>
  <c r="L6"/>
  <c r="K6"/>
  <c r="J6"/>
  <c r="I6"/>
  <c r="H6"/>
  <c r="G6"/>
  <c r="F6"/>
  <c r="E6"/>
  <c r="D6"/>
  <c r="C6"/>
  <c r="B6"/>
  <c r="G1"/>
  <c r="C1"/>
  <c r="B1"/>
  <c r="A19" i="1"/>
  <c r="A33"/>
  <c r="A34"/>
  <c r="A35"/>
  <c r="A10"/>
  <c r="A11"/>
  <c r="A12"/>
  <c r="A13"/>
  <c r="A14"/>
  <c r="A15"/>
  <c r="A16"/>
  <c r="A17"/>
  <c r="A20"/>
  <c r="A21"/>
  <c r="A22"/>
  <c r="A7"/>
  <c r="A4"/>
  <c r="A3"/>
  <c r="H3" l="1"/>
  <c r="A1"/>
  <c r="A1" i="2" s="1"/>
  <c r="C2" i="1" l="1"/>
  <c r="C4" i="2"/>
  <c r="A6"/>
</calcChain>
</file>

<file path=xl/sharedStrings.xml><?xml version="1.0" encoding="utf-8"?>
<sst xmlns="http://schemas.openxmlformats.org/spreadsheetml/2006/main" count="178" uniqueCount="166">
  <si>
    <t xml:space="preserve">Аудитория  №                  </t>
  </si>
  <si>
    <t xml:space="preserve">ФИО организатора в аудитории </t>
  </si>
  <si>
    <t>Общая информация о проведении тестирования и анкетирования</t>
  </si>
  <si>
    <t>Каждый обучающийся получил форму со своим ID и кодом обучающегося</t>
  </si>
  <si>
    <t>Все обучающиеся отключили телефоны и другие электронные устройства</t>
  </si>
  <si>
    <t>Организатор в аудитории строго следовал сценарию проведения исследования</t>
  </si>
  <si>
    <t xml:space="preserve">Организатор в аудитории помогал обучающимся отвечать на вопросы тестирования </t>
  </si>
  <si>
    <t>Обучающиеся соблюдали дисциплину</t>
  </si>
  <si>
    <t>Все обучающиеся завершили тестирование</t>
  </si>
  <si>
    <t>Все обучающиеся завершили анкетирование</t>
  </si>
  <si>
    <t>Количество обучающихся, присутствовавших в начале тестирования</t>
  </si>
  <si>
    <t>Количество обучающихся, которые отсутствовали более 10 минут</t>
  </si>
  <si>
    <t>Количество обучающихся, у которых после начала тестирования компьютер вышел из строя</t>
  </si>
  <si>
    <t>Количество обучающихся, покинувших тестирование по уважительной причине</t>
  </si>
  <si>
    <t xml:space="preserve">Время </t>
  </si>
  <si>
    <t xml:space="preserve">Начало </t>
  </si>
  <si>
    <t xml:space="preserve">Окончание </t>
  </si>
  <si>
    <t>Организационная часть (размещение обучающихся за компьютерами, инструктаж, выполнение тренировочных заданий)</t>
  </si>
  <si>
    <t xml:space="preserve">Выполнение теста </t>
  </si>
  <si>
    <t>Перерыв</t>
  </si>
  <si>
    <t>Организационная часть</t>
  </si>
  <si>
    <t>Заполнение анкет</t>
  </si>
  <si>
    <t xml:space="preserve">Неожиданные происшествия во время проведения тестирования (описать) </t>
  </si>
  <si>
    <t>Место работы наблюдателя</t>
  </si>
  <si>
    <t>Должность наблюдателя</t>
  </si>
  <si>
    <t xml:space="preserve">Логин ОО:     </t>
  </si>
  <si>
    <t>ФИО Наблюдателя</t>
  </si>
  <si>
    <t>Выберите "да" или "нет" из выпадающего списка</t>
  </si>
  <si>
    <t>Укажите количество обучающихся</t>
  </si>
  <si>
    <t>абвгдеёжзийклмнопрстуфхцчшщъыьэюяАБВГДЕЁЖЗИЙКЛМНОПРСТУФХЦЧШЩЪЫЬЭЮЯ</t>
  </si>
  <si>
    <t>версия 1.0</t>
  </si>
  <si>
    <t xml:space="preserve">Инструкция по работе с формой </t>
  </si>
  <si>
    <t>1. Технические особенности работы с файлом формы-отчёта</t>
  </si>
  <si>
    <t xml:space="preserve">  1.1.  </t>
  </si>
  <si>
    <t>Данная форма предназначена для работы в MS Excel 2013-2019 или OpenOffice</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</si>
  <si>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</si>
  <si>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Calibri"/>
        <family val="2"/>
        <charset val="204"/>
      </rPr>
      <t xml:space="preserve"> </t>
    </r>
    <r>
      <rPr>
        <b/>
        <sz val="11"/>
        <color indexed="60"/>
        <rFont val="Calibri"/>
        <family val="2"/>
        <charset val="204"/>
      </rPr>
      <t>Например</t>
    </r>
    <r>
      <rPr>
        <sz val="11"/>
        <color indexed="8"/>
        <rFont val="Calibri"/>
        <family val="2"/>
        <charset val="204"/>
      </rPr>
      <t>:</t>
    </r>
  </si>
  <si>
    <t xml:space="preserve">  1.3.</t>
  </si>
  <si>
    <r>
      <rPr>
        <b/>
        <sz val="11"/>
        <color indexed="60"/>
        <rFont val="Calibri"/>
        <family val="2"/>
        <charset val="204"/>
      </rPr>
      <t>Допустимо</t>
    </r>
    <r>
      <rPr>
        <b/>
        <sz val="11"/>
        <color indexed="10"/>
        <rFont val="Calibri"/>
        <family val="2"/>
        <charset val="204"/>
      </rPr>
      <t xml:space="preserve"> </t>
    </r>
    <r>
      <rPr>
        <sz val="11"/>
        <rFont val="Calibri"/>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</si>
  <si>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</si>
  <si>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Calibri"/>
        <family val="2"/>
        <charset val="204"/>
      </rPr>
      <t>Недопустимо</t>
    </r>
    <r>
      <rPr>
        <sz val="11"/>
        <rFont val="Calibri"/>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</si>
  <si>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</si>
  <si>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Calibri"/>
        <family val="2"/>
        <charset val="204"/>
      </rPr>
      <t>Не сдавайте частично заполненную форму!</t>
    </r>
    <r>
      <rPr>
        <sz val="11"/>
        <rFont val="Calibri"/>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</si>
  <si>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</si>
  <si>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</si>
  <si>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</si>
  <si>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Calibri"/>
        <family val="2"/>
        <charset val="204"/>
      </rPr>
      <t>Например: 2019form770179.xls</t>
    </r>
  </si>
  <si>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</si>
  <si>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</si>
  <si>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</si>
  <si>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</si>
  <si>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</si>
  <si>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</si>
  <si>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 (Fn+F2).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</si>
  <si>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</si>
  <si>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</si>
  <si>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</si>
  <si>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</si>
  <si>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</si>
  <si>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Calibri"/>
        <family val="2"/>
        <charset val="204"/>
      </rPr>
      <t xml:space="preserve">Внимание! Категорически запрещается удалять ячейки, строки, столбцы и двигать ячейки мышью.
</t>
    </r>
    <r>
      <rPr>
        <sz val="11"/>
        <rFont val="Calibri"/>
        <family val="2"/>
        <charset val="204"/>
      </rPr>
      <t>Для очистки ячейки при работе в Microsoft Excel пользуйтесь клавишей DEL, при работе в OpenOffice Calc - клавишей BACKSPACE или DEL. Если при нажатии BACKSPACE или DEL. Если при нажатии BACKSPACE или DEL (в OpenOffice Calc) появляется диалоговое окно, нужно установить параметры удаления содержимого, убрав галки со всех указанных по умолчанию параметров, и выбрать только удаление текста и чисел.
Для копирования информации внутри файла пользуйтесь Ctrl+C(копирование) и Ctrl+V(вставка).</t>
    </r>
  </si>
  <si>
    <t xml:space="preserve"> 2.7.</t>
  </si>
  <si>
    <r>
      <t xml:space="preserve">Копируя данные из других источников, обязательно используйте режим </t>
    </r>
    <r>
      <rPr>
        <b/>
        <sz val="11"/>
        <rFont val="Calibri"/>
        <family val="2"/>
        <charset val="204"/>
      </rPr>
      <t>специальной вставки</t>
    </r>
    <r>
      <rPr>
        <sz val="11"/>
        <rFont val="Calibri"/>
        <family val="2"/>
        <charset val="204"/>
      </rPr>
      <t>:
при работе в Microsoft Excel правая кнопка мыши (или меню - правка) - специальная вставка - текст;
при работе в OpenOffice Calc правая кнопка мыши (или меню - правка)  - вставить как - текст без форматирования.
В противном случае возможно повреждение логической схемы формы и, как следствие, искажение передаваемых данных.</t>
    </r>
  </si>
  <si>
    <t xml:space="preserve"> 2.8.</t>
  </si>
  <si>
    <t>При работе Вам будет видна только часть данных. Для перемещения используйте стрелки на клавиатуре и полосы прокрутки на экране.</t>
  </si>
  <si>
    <t xml:space="preserve"> 2.9.</t>
  </si>
  <si>
    <t>Не рекомендуем отключать защиту данного файла, так как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</si>
  <si>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</si>
  <si>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</si>
  <si>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3.1.</t>
  </si>
  <si>
    <t>Раздел (лист) "Инструкция" содержит пошаговую инструкцию по формированию и передаче информации.</t>
  </si>
  <si>
    <t>3.2.</t>
  </si>
  <si>
    <t>3.3.</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</si>
  <si>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</si>
  <si>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</si>
  <si>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 xml:space="preserve"> 4.2.</t>
  </si>
  <si>
    <t>Необходимые для заполнения ячейки подсвечены синим цветом. Ячейки, подсвеченные зеленым, заполняются в зависимости от контекста.</t>
  </si>
  <si>
    <t>Подготовка файла отчёта для загрузки на ФИС ОКО</t>
  </si>
  <si>
    <t>5. Создание файла отчета при работе в MS Excel 2013-2019</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</si>
  <si>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</si>
  <si>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</si>
  <si>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</si>
  <si>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</si>
  <si>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</si>
  <si>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Выберите в пункте меню "Файл" - "Сохранить как...".
В MS Excel 2013-2016 после этого нажмите кнопку "Обзор".</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</si>
  <si>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</si>
  <si>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</si>
  <si>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</si>
  <si>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</si>
  <si>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</si>
  <si>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20190412otchet.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</si>
  <si>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</si>
  <si>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</si>
  <si>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</si>
  <si>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</si>
  <si>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</si>
  <si>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</si>
  <si>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</si>
  <si>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6.2.)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</si>
  <si>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</si>
  <si>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</si>
  <si>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</si>
  <si>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</si>
  <si>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</si>
  <si>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</si>
  <si>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</si>
  <si>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</si>
  <si>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</si>
  <si>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20190402otchet.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</si>
  <si>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</si>
  <si>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</si>
  <si>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</si>
  <si>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</si>
  <si>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</si>
  <si>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</si>
  <si>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</si>
  <si>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</si>
  <si>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 xml:space="preserve">Авторизуйтесь в личном кабинете на сайте ФИС ОКО https://lk-fisoko.obrnadzor.gov.ru/, используя логин и пароль. </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</si>
  <si>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</si>
  <si>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</si>
  <si>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</si>
  <si>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</si>
  <si>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</si>
  <si>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</si>
  <si>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</si>
  <si>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</si>
  <si>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</si>
  <si>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</si>
  <si>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6.1 или 7.1);
4) неверный формат сдаваемого в систему файла (см. п. 6.5 или 7.5).</t>
  </si>
  <si>
    <t>8.2.</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</si>
  <si>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rFont val="Calibri"/>
        <family val="2"/>
        <charset val="204"/>
      </rPr>
      <t>help-pisa@fioco.ru</t>
    </r>
  </si>
  <si>
    <t>тема: &lt;логин ОО&gt; Электронный протокол PISA</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</si>
  <si>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</si>
  <si>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</si>
  <si>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</si>
  <si>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</si>
  <si>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</si>
  <si>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</si>
  <si>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</si>
  <si>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</si>
  <si>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</si>
  <si>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</si>
  <si>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 xml:space="preserve">Протокол наблюдателя </t>
  </si>
  <si>
    <t>В разделе "Протокол наблюдателя" необходимо указать информацию о проведении исследования в аудитории.</t>
  </si>
  <si>
    <t>4. Раздел "Протокол наблюдателя"</t>
  </si>
  <si>
    <t xml:space="preserve">Перейдите в раздел "Протокол наблюдателя" (ярлычки внизу экрана). </t>
  </si>
  <si>
    <t>День</t>
  </si>
  <si>
    <t>Месяц</t>
  </si>
  <si>
    <t>Год</t>
  </si>
  <si>
    <t>Часов</t>
  </si>
  <si>
    <t>Минут</t>
  </si>
  <si>
    <t>Наблюдатель является федеральным или региональным?</t>
  </si>
  <si>
    <t>Дата проведения:</t>
  </si>
  <si>
    <t>Данная форма предназначена для сбора информации о проведении исследования «PISA для школ» .
Ниже представлена пошаговая инструкция по заполнению формы, формированию и отправке отчета.</t>
  </si>
  <si>
    <t xml:space="preserve"> Протокол наблюдателя 
Исследование «PISA для школ»</t>
  </si>
  <si>
    <t>Исследование «Оценка по модели PISA»</t>
  </si>
  <si>
    <t>Проведение тестирования и анкетирования</t>
  </si>
  <si>
    <t>После окончания проведения исследования в аудитории необходимо предоставить возможность наблюдателю заполнить данную форму протокола на компьютере. Форма заполняется каждым наблюдателем на каждую сессию, где он присутствовал. Необходимо сохранить каждую форму и в конце дня последовательно загрузить их в соответствующую публикацию в ФИС ОКО.</t>
  </si>
  <si>
    <t>На тестировании присутствуют обучающиеся, указанные в форме участия</t>
  </si>
  <si>
    <t>sch053084</t>
  </si>
  <si>
    <t>Даудов Батыр-Мурза Алевович</t>
  </si>
  <si>
    <t>региональный</t>
  </si>
  <si>
    <t>да</t>
  </si>
  <si>
    <t>нет</t>
  </si>
  <si>
    <t>Гаджимурадов Пахурдин Ильясович</t>
  </si>
  <si>
    <t>МКУ "Управление образования" МР "Бабаюртовский район"</t>
  </si>
  <si>
    <t>ведущий специалист</t>
  </si>
</sst>
</file>

<file path=xl/styles.xml><?xml version="1.0" encoding="utf-8"?>
<styleSheet xmlns="http://schemas.openxmlformats.org/spreadsheetml/2006/main">
  <numFmts count="1">
    <numFmt numFmtId="164" formatCode="00"/>
  </numFmts>
  <fonts count="29">
    <font>
      <sz val="11"/>
      <color theme="1"/>
      <name val="Calibri"/>
      <family val="2"/>
      <scheme val="minor"/>
    </font>
    <font>
      <sz val="12"/>
      <color rgb="FF000000"/>
      <name val="Times New Roman"/>
      <family val="1"/>
      <charset val="204"/>
    </font>
    <font>
      <b/>
      <sz val="12"/>
      <color rgb="FF000000"/>
      <name val="Times New Roman"/>
      <family val="1"/>
      <charset val="204"/>
    </font>
    <font>
      <i/>
      <sz val="12"/>
      <color rgb="FF000000"/>
      <name val="Times New Roman"/>
      <family val="1"/>
      <charset val="204"/>
    </font>
    <font>
      <b/>
      <sz val="16"/>
      <color rgb="FFFF0000"/>
      <name val="Calibri"/>
      <family val="2"/>
      <charset val="204"/>
      <scheme val="minor"/>
    </font>
    <font>
      <sz val="10"/>
      <name val="Arial Cyr"/>
      <charset val="204"/>
    </font>
    <font>
      <sz val="12"/>
      <name val="Calibri"/>
      <family val="2"/>
      <charset val="204"/>
      <scheme val="minor"/>
    </font>
    <font>
      <b/>
      <sz val="14"/>
      <color indexed="62"/>
      <name val="Calibri"/>
      <family val="2"/>
      <charset val="204"/>
      <scheme val="minor"/>
    </font>
    <font>
      <sz val="10"/>
      <name val="Arial"/>
      <family val="2"/>
      <charset val="204"/>
    </font>
    <font>
      <sz val="14"/>
      <name val="Calibri"/>
      <family val="2"/>
      <charset val="204"/>
      <scheme val="minor"/>
    </font>
    <font>
      <sz val="10"/>
      <name val="Calibri"/>
      <family val="2"/>
      <charset val="204"/>
      <scheme val="minor"/>
    </font>
    <font>
      <b/>
      <sz val="14"/>
      <name val="Calibri"/>
      <family val="2"/>
      <charset val="204"/>
      <scheme val="minor"/>
    </font>
    <font>
      <sz val="11"/>
      <name val="Calibri"/>
      <family val="2"/>
      <charset val="204"/>
      <scheme val="minor"/>
    </font>
    <font>
      <b/>
      <sz val="12"/>
      <color indexed="62"/>
      <name val="Calibri"/>
      <family val="2"/>
      <charset val="204"/>
      <scheme val="minor"/>
    </font>
    <font>
      <sz val="11"/>
      <color indexed="8"/>
      <name val="Calibri"/>
      <family val="2"/>
      <charset val="204"/>
      <scheme val="minor"/>
    </font>
    <font>
      <b/>
      <sz val="11"/>
      <name val="Calibri"/>
      <family val="2"/>
      <charset val="204"/>
    </font>
    <font>
      <b/>
      <sz val="11"/>
      <color indexed="60"/>
      <name val="Calibri"/>
      <family val="2"/>
      <charset val="204"/>
    </font>
    <font>
      <sz val="11"/>
      <color indexed="8"/>
      <name val="Calibri"/>
      <family val="2"/>
      <charset val="204"/>
    </font>
    <font>
      <b/>
      <sz val="11"/>
      <color indexed="10"/>
      <name val="Calibri"/>
      <family val="2"/>
      <charset val="204"/>
    </font>
    <font>
      <sz val="11"/>
      <name val="Calibri"/>
      <family val="2"/>
      <charset val="204"/>
    </font>
    <font>
      <i/>
      <sz val="11"/>
      <name val="Calibri"/>
      <family val="2"/>
      <charset val="204"/>
    </font>
    <font>
      <sz val="11"/>
      <color indexed="10"/>
      <name val="Calibri"/>
      <family val="2"/>
      <charset val="204"/>
      <scheme val="minor"/>
    </font>
    <font>
      <b/>
      <sz val="11"/>
      <name val="Calibri"/>
      <family val="2"/>
      <charset val="204"/>
      <scheme val="minor"/>
    </font>
    <font>
      <sz val="11"/>
      <color indexed="8"/>
      <name val="Calibri"/>
      <family val="2"/>
    </font>
    <font>
      <b/>
      <sz val="11"/>
      <color indexed="60"/>
      <name val="Calibri"/>
      <family val="2"/>
      <charset val="204"/>
      <scheme val="minor"/>
    </font>
    <font>
      <b/>
      <sz val="12"/>
      <color rgb="FF0101FF"/>
      <name val="Times New Roman"/>
      <family val="1"/>
      <charset val="204"/>
    </font>
    <font>
      <b/>
      <sz val="11"/>
      <color rgb="FFFF0000"/>
      <name val="Calibri"/>
      <family val="2"/>
      <charset val="204"/>
      <scheme val="minor"/>
    </font>
    <font>
      <i/>
      <sz val="12"/>
      <name val="Times New Roman"/>
      <family val="1"/>
      <charset val="204"/>
    </font>
    <font>
      <sz val="12"/>
      <name val="Times New Roman"/>
      <family val="1"/>
      <charset val="204"/>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xf numFmtId="0" fontId="8" fillId="0" borderId="0"/>
    <xf numFmtId="0" fontId="23" fillId="0" borderId="0"/>
  </cellStyleXfs>
  <cellXfs count="94">
    <xf numFmtId="0" fontId="0" fillId="0" borderId="0" xfId="0"/>
    <xf numFmtId="0" fontId="0" fillId="0" borderId="0" xfId="0" applyFont="1" applyAlignment="1">
      <alignment vertical="center"/>
    </xf>
    <xf numFmtId="0" fontId="9" fillId="0" borderId="0" xfId="2" applyFont="1"/>
    <xf numFmtId="0" fontId="0" fillId="0" borderId="0" xfId="0" applyFont="1"/>
    <xf numFmtId="0" fontId="10" fillId="0" borderId="0" xfId="1" applyFont="1" applyAlignment="1" applyProtection="1">
      <alignment vertical="center"/>
      <protection hidden="1"/>
    </xf>
    <xf numFmtId="0" fontId="11" fillId="0" borderId="0" xfId="2" applyFont="1" applyAlignment="1" applyProtection="1">
      <alignment horizontal="center" vertical="center"/>
      <protection hidden="1"/>
    </xf>
    <xf numFmtId="0" fontId="12" fillId="0" borderId="0" xfId="2" applyFont="1" applyAlignment="1">
      <alignment vertical="center" wrapText="1"/>
    </xf>
    <xf numFmtId="0" fontId="12" fillId="0" borderId="0" xfId="2" applyFont="1" applyAlignment="1">
      <alignment horizontal="left" vertical="center" wrapText="1"/>
    </xf>
    <xf numFmtId="0" fontId="13" fillId="0" borderId="0" xfId="2" applyFont="1" applyAlignment="1">
      <alignment horizontal="left"/>
    </xf>
    <xf numFmtId="0" fontId="6" fillId="0" borderId="0" xfId="2" applyFont="1" applyAlignment="1">
      <alignment horizontal="left"/>
    </xf>
    <xf numFmtId="0" fontId="12" fillId="0" borderId="0" xfId="2" applyFont="1" applyAlignment="1">
      <alignment horizontal="right" vertical="top" wrapText="1"/>
    </xf>
    <xf numFmtId="0" fontId="12" fillId="0" borderId="0" xfId="2" applyFont="1" applyAlignment="1">
      <alignment vertical="top" wrapText="1"/>
    </xf>
    <xf numFmtId="0" fontId="9" fillId="0" borderId="0" xfId="2" applyFont="1" applyProtection="1">
      <protection hidden="1"/>
    </xf>
    <xf numFmtId="0" fontId="14" fillId="0" borderId="5" xfId="2" applyFont="1" applyBorder="1" applyAlignment="1">
      <alignment horizontal="left" vertical="top" wrapText="1"/>
    </xf>
    <xf numFmtId="0" fontId="10" fillId="0" borderId="0" xfId="2" applyFont="1" applyAlignment="1">
      <alignment horizontal="center" wrapText="1"/>
    </xf>
    <xf numFmtId="0" fontId="0" fillId="0" borderId="0" xfId="0" applyFont="1" applyAlignment="1">
      <alignment wrapText="1"/>
    </xf>
    <xf numFmtId="0" fontId="12" fillId="0" borderId="6" xfId="2" applyFont="1" applyBorder="1" applyAlignment="1">
      <alignment horizontal="left" vertical="top" wrapText="1" indent="3"/>
    </xf>
    <xf numFmtId="0" fontId="6" fillId="0" borderId="0" xfId="2" applyFont="1" applyAlignment="1">
      <alignment horizontal="left" wrapText="1"/>
    </xf>
    <xf numFmtId="0" fontId="12" fillId="0" borderId="7" xfId="2" applyFont="1" applyBorder="1" applyAlignment="1">
      <alignment horizontal="left" vertical="top" wrapText="1" indent="3"/>
    </xf>
    <xf numFmtId="0" fontId="12" fillId="0" borderId="0" xfId="0" applyFont="1" applyAlignment="1">
      <alignment wrapText="1"/>
    </xf>
    <xf numFmtId="0" fontId="12" fillId="0" borderId="0" xfId="2" applyFont="1" applyAlignment="1">
      <alignment wrapText="1"/>
    </xf>
    <xf numFmtId="16" fontId="12" fillId="0" borderId="0" xfId="2" applyNumberFormat="1" applyFont="1" applyAlignment="1">
      <alignment horizontal="right" vertical="top"/>
    </xf>
    <xf numFmtId="0" fontId="9" fillId="3" borderId="1" xfId="2" applyFont="1" applyFill="1" applyBorder="1"/>
    <xf numFmtId="0" fontId="0" fillId="4" borderId="1" xfId="0" applyFont="1" applyFill="1" applyBorder="1"/>
    <xf numFmtId="0" fontId="12" fillId="0" borderId="0" xfId="2" applyFont="1" applyAlignment="1" applyProtection="1">
      <alignment vertical="top" wrapText="1"/>
    </xf>
    <xf numFmtId="0" fontId="21" fillId="0" borderId="0" xfId="2" applyFont="1" applyAlignment="1" applyProtection="1">
      <alignment horizontal="left" vertical="top" wrapText="1"/>
      <protection hidden="1"/>
    </xf>
    <xf numFmtId="0" fontId="12" fillId="0" borderId="0" xfId="2" applyFont="1" applyAlignment="1" applyProtection="1">
      <alignment vertical="top" wrapText="1"/>
      <protection hidden="1"/>
    </xf>
    <xf numFmtId="0" fontId="12" fillId="0" borderId="0" xfId="2" applyFont="1" applyAlignment="1">
      <alignment horizontal="left" vertical="top" wrapText="1"/>
    </xf>
    <xf numFmtId="16" fontId="7" fillId="0" borderId="0" xfId="2" applyNumberFormat="1" applyFont="1" applyAlignment="1">
      <alignment horizontal="left" vertical="top"/>
    </xf>
    <xf numFmtId="0" fontId="12" fillId="0" borderId="0" xfId="2" applyFont="1" applyFill="1" applyAlignment="1">
      <alignment horizontal="left" vertical="top" wrapText="1"/>
    </xf>
    <xf numFmtId="0" fontId="9" fillId="0" borderId="0" xfId="2" applyFont="1" applyAlignment="1">
      <alignment wrapText="1"/>
    </xf>
    <xf numFmtId="16" fontId="12" fillId="0" borderId="0" xfId="2" applyNumberFormat="1" applyFont="1" applyAlignment="1" applyProtection="1">
      <alignment horizontal="right" vertical="top"/>
      <protection hidden="1"/>
    </xf>
    <xf numFmtId="0" fontId="22" fillId="0" borderId="0" xfId="2" applyFont="1" applyAlignment="1" applyProtection="1">
      <alignment vertical="top" wrapText="1"/>
      <protection hidden="1"/>
    </xf>
    <xf numFmtId="49" fontId="12" fillId="0" borderId="0" xfId="2" applyNumberFormat="1" applyFont="1" applyAlignment="1" applyProtection="1">
      <alignment horizontal="left" vertical="top" wrapText="1"/>
      <protection hidden="1"/>
    </xf>
    <xf numFmtId="0" fontId="12" fillId="0" borderId="0" xfId="1" applyFont="1" applyAlignment="1" applyProtection="1">
      <alignment wrapText="1"/>
      <protection hidden="1"/>
    </xf>
    <xf numFmtId="49" fontId="12" fillId="0" borderId="0" xfId="2" applyNumberFormat="1" applyFont="1" applyAlignment="1" applyProtection="1">
      <alignment horizontal="right" vertical="top"/>
      <protection hidden="1"/>
    </xf>
    <xf numFmtId="0" fontId="12" fillId="0" borderId="0" xfId="2" applyFont="1" applyAlignment="1" applyProtection="1">
      <alignment horizontal="left" vertical="top" wrapText="1"/>
      <protection hidden="1"/>
    </xf>
    <xf numFmtId="0" fontId="10" fillId="0" borderId="0" xfId="1" applyFont="1" applyAlignment="1" applyProtection="1">
      <alignment vertical="top"/>
      <protection hidden="1"/>
    </xf>
    <xf numFmtId="0" fontId="10" fillId="0" borderId="0" xfId="1" applyFont="1" applyAlignment="1" applyProtection="1">
      <protection hidden="1"/>
    </xf>
    <xf numFmtId="49" fontId="12" fillId="0" borderId="0" xfId="2" applyNumberFormat="1" applyFont="1" applyAlignment="1" applyProtection="1">
      <alignment horizontal="left" wrapText="1"/>
      <protection hidden="1"/>
    </xf>
    <xf numFmtId="0" fontId="13" fillId="0" borderId="0" xfId="2" applyFont="1" applyAlignment="1" applyProtection="1">
      <alignment horizontal="left" vertical="top"/>
      <protection hidden="1"/>
    </xf>
    <xf numFmtId="49" fontId="12" fillId="0" borderId="0" xfId="2" applyNumberFormat="1" applyFont="1" applyAlignment="1" applyProtection="1">
      <alignment horizontal="right" vertical="top"/>
    </xf>
    <xf numFmtId="0" fontId="12" fillId="0" borderId="0" xfId="2" applyNumberFormat="1" applyFont="1" applyAlignment="1">
      <alignment wrapText="1"/>
    </xf>
    <xf numFmtId="0" fontId="9" fillId="0" borderId="0" xfId="2" applyFont="1" applyAlignment="1">
      <alignment vertical="top"/>
    </xf>
    <xf numFmtId="0" fontId="22" fillId="0" borderId="0" xfId="2" applyFont="1" applyAlignment="1">
      <alignment wrapText="1"/>
    </xf>
    <xf numFmtId="0" fontId="9" fillId="0" borderId="0" xfId="2" applyFont="1" applyAlignment="1">
      <alignment horizontal="right" vertical="top"/>
    </xf>
    <xf numFmtId="0" fontId="12" fillId="0" borderId="0" xfId="2" applyFont="1" applyAlignment="1">
      <alignment horizontal="left" wrapText="1" indent="2"/>
    </xf>
    <xf numFmtId="0" fontId="14" fillId="0" borderId="0" xfId="3" applyFont="1"/>
    <xf numFmtId="0" fontId="24" fillId="0" borderId="0" xfId="2" applyFont="1" applyAlignment="1">
      <alignment wrapText="1"/>
    </xf>
    <xf numFmtId="0" fontId="14" fillId="0" borderId="0" xfId="3" applyFont="1" applyAlignment="1">
      <alignment wrapText="1"/>
    </xf>
    <xf numFmtId="0" fontId="0" fillId="0" borderId="0" xfId="0" applyProtection="1">
      <protection hidden="1"/>
    </xf>
    <xf numFmtId="0" fontId="4" fillId="0" borderId="0" xfId="0" applyFont="1" applyProtection="1">
      <protection hidden="1"/>
    </xf>
    <xf numFmtId="164" fontId="1" fillId="0" borderId="1" xfId="0" applyNumberFormat="1" applyFont="1" applyBorder="1" applyAlignment="1" applyProtection="1">
      <alignment horizontal="center" vertical="center" wrapText="1"/>
      <protection locked="0"/>
    </xf>
    <xf numFmtId="164" fontId="0" fillId="0" borderId="0" xfId="0" applyNumberFormat="1" applyProtection="1">
      <protection hidden="1"/>
    </xf>
    <xf numFmtId="164" fontId="1" fillId="0" borderId="1" xfId="0" applyNumberFormat="1" applyFont="1" applyBorder="1" applyAlignment="1" applyProtection="1">
      <alignment vertical="center" wrapText="1"/>
      <protection locked="0"/>
    </xf>
    <xf numFmtId="0" fontId="0" fillId="0" borderId="0" xfId="0" applyAlignment="1" applyProtection="1">
      <alignment wrapText="1"/>
      <protection hidden="1"/>
    </xf>
    <xf numFmtId="0" fontId="0" fillId="0" borderId="1" xfId="0" applyBorder="1" applyAlignment="1" applyProtection="1">
      <alignment vertical="center" wrapText="1"/>
      <protection hidden="1"/>
    </xf>
    <xf numFmtId="0" fontId="1" fillId="0" borderId="1" xfId="0" applyFont="1" applyBorder="1" applyAlignment="1" applyProtection="1">
      <alignment horizontal="left" vertical="center" wrapText="1"/>
      <protection hidden="1"/>
    </xf>
    <xf numFmtId="0" fontId="26" fillId="0" borderId="0" xfId="0" applyFont="1" applyAlignment="1" applyProtection="1">
      <alignment vertical="center"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0" xfId="0"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wrapText="1"/>
      <protection hidden="1"/>
    </xf>
    <xf numFmtId="0" fontId="1" fillId="0" borderId="1" xfId="0" applyFont="1" applyBorder="1" applyAlignment="1" applyProtection="1">
      <alignment vertical="center" wrapText="1"/>
      <protection hidden="1"/>
    </xf>
    <xf numFmtId="0" fontId="28" fillId="0" borderId="1" xfId="0" applyFont="1" applyBorder="1" applyAlignment="1" applyProtection="1">
      <alignment horizontal="left" vertical="center" wrapText="1"/>
      <protection hidden="1"/>
    </xf>
    <xf numFmtId="0" fontId="6" fillId="2" borderId="3" xfId="1" applyFont="1" applyFill="1" applyBorder="1" applyAlignment="1" applyProtection="1">
      <alignment horizontal="center" vertical="center" wrapText="1"/>
      <protection hidden="1"/>
    </xf>
    <xf numFmtId="0" fontId="6" fillId="2" borderId="4" xfId="1" applyFont="1" applyFill="1" applyBorder="1" applyAlignment="1" applyProtection="1">
      <alignment horizontal="center" vertical="center" wrapText="1"/>
      <protection hidden="1"/>
    </xf>
    <xf numFmtId="0" fontId="7" fillId="0" borderId="0" xfId="1" applyFont="1" applyBorder="1" applyAlignment="1" applyProtection="1">
      <alignment horizontal="center" vertical="center" wrapText="1"/>
      <protection hidden="1"/>
    </xf>
    <xf numFmtId="0" fontId="12" fillId="0" borderId="0" xfId="2" applyFont="1" applyAlignment="1">
      <alignment horizontal="left" wrapText="1"/>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8" xfId="0" applyBorder="1" applyAlignment="1" applyProtection="1">
      <alignment horizontal="right" vertical="center" wrapText="1"/>
      <protection hidden="1"/>
    </xf>
    <xf numFmtId="0" fontId="0" fillId="0" borderId="9" xfId="0" applyBorder="1" applyAlignment="1" applyProtection="1">
      <alignment horizontal="right" vertical="center" wrapText="1"/>
      <protection hidden="1"/>
    </xf>
    <xf numFmtId="0" fontId="1" fillId="0" borderId="1"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25" fillId="0" borderId="2"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1" fillId="0" borderId="8"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2" fillId="0" borderId="0" xfId="0" applyFont="1" applyAlignment="1" applyProtection="1">
      <alignment horizontal="center" vertical="center" wrapText="1"/>
      <protection hidden="1"/>
    </xf>
  </cellXfs>
  <cellStyles count="4">
    <cellStyle name="Обычный" xfId="0" builtinId="0"/>
    <cellStyle name="Обычный_dr5m_form22EX03" xfId="2"/>
    <cellStyle name="Обычный_Инструкция" xfId="1"/>
    <cellStyle name="Обычный_Лист1" xfId="3"/>
  </cellStyles>
  <dxfs count="12">
    <dxf>
      <font>
        <color rgb="FF339966"/>
      </font>
    </dxf>
    <dxf>
      <fill>
        <patternFill>
          <bgColor rgb="FFCDFFFF"/>
        </patternFill>
      </fill>
    </dxf>
    <dxf>
      <fill>
        <patternFill>
          <bgColor rgb="FFCDFFFF"/>
        </patternFill>
      </fill>
    </dxf>
    <dxf>
      <fill>
        <patternFill>
          <bgColor rgb="FFCCFFFF"/>
        </patternFill>
      </fill>
    </dxf>
    <dxf>
      <font>
        <color rgb="FF339966"/>
      </font>
    </dxf>
    <dxf>
      <fill>
        <patternFill>
          <bgColor rgb="FFCC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2"/>
        </patternFill>
      </fill>
    </dxf>
  </dxfs>
  <tableStyles count="0" defaultTableStyle="TableStyleMedium2" defaultPivotStyle="PivotStyleMedium9"/>
  <colors>
    <mruColors>
      <color rgb="FFCDFFFF"/>
      <color rgb="FFCCFFFF"/>
      <color rgb="FF339966"/>
      <color rgb="FF0101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38</xdr:row>
      <xdr:rowOff>76199</xdr:rowOff>
    </xdr:from>
    <xdr:to>
      <xdr:col>1</xdr:col>
      <xdr:colOff>4657963</xdr:colOff>
      <xdr:row>38</xdr:row>
      <xdr:rowOff>1400174</xdr:rowOff>
    </xdr:to>
    <xdr:pic>
      <xdr:nvPicPr>
        <xdr:cNvPr id="2"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b="8054"/>
        <a:stretch>
          <a:fillRect/>
        </a:stretch>
      </xdr:blipFill>
      <xdr:spPr bwMode="auto">
        <a:xfrm>
          <a:off x="723900" y="19859624"/>
          <a:ext cx="4600813" cy="1323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104775</xdr:colOff>
      <xdr:row>50</xdr:row>
      <xdr:rowOff>9525</xdr:rowOff>
    </xdr:from>
    <xdr:to>
      <xdr:col>1</xdr:col>
      <xdr:colOff>3800475</xdr:colOff>
      <xdr:row>50</xdr:row>
      <xdr:rowOff>2847975</xdr:rowOff>
    </xdr:to>
    <xdr:pic>
      <xdr:nvPicPr>
        <xdr:cNvPr id="3" name="Picture 2" descr="опенофис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71525" y="28784550"/>
          <a:ext cx="3695700" cy="2457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28575</xdr:colOff>
      <xdr:row>54</xdr:row>
      <xdr:rowOff>19050</xdr:rowOff>
    </xdr:from>
    <xdr:to>
      <xdr:col>1</xdr:col>
      <xdr:colOff>4629150</xdr:colOff>
      <xdr:row>54</xdr:row>
      <xdr:rowOff>1533525</xdr:rowOff>
    </xdr:to>
    <xdr:pic>
      <xdr:nvPicPr>
        <xdr:cNvPr id="4" name="Picture 3" descr="опенофис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95325" y="32785050"/>
          <a:ext cx="4600575" cy="1514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74"/>
  <sheetViews>
    <sheetView workbookViewId="0">
      <selection activeCell="A2" sqref="A2:B2"/>
    </sheetView>
  </sheetViews>
  <sheetFormatPr defaultRowHeight="15"/>
  <cols>
    <col min="1" max="1" width="10" style="3" customWidth="1"/>
    <col min="2" max="2" width="70.28515625" style="3" customWidth="1"/>
    <col min="3" max="4" width="4.28515625" style="3" customWidth="1"/>
  </cols>
  <sheetData>
    <row r="1" spans="1:4" ht="15.75">
      <c r="A1" s="68" t="s">
        <v>154</v>
      </c>
      <c r="B1" s="69"/>
      <c r="C1" s="1"/>
      <c r="D1" s="1"/>
    </row>
    <row r="2" spans="1:4" ht="33.75" customHeight="1">
      <c r="A2" s="70" t="s">
        <v>141</v>
      </c>
      <c r="B2" s="70"/>
      <c r="C2" s="2"/>
    </row>
    <row r="3" spans="1:4" ht="18.75">
      <c r="A3" s="4" t="s">
        <v>30</v>
      </c>
      <c r="B3" s="5" t="s">
        <v>31</v>
      </c>
      <c r="C3" s="6"/>
    </row>
    <row r="4" spans="1:4" ht="61.5" customHeight="1">
      <c r="A4" s="71" t="s">
        <v>152</v>
      </c>
      <c r="B4" s="71"/>
      <c r="C4" s="7"/>
    </row>
    <row r="5" spans="1:4" ht="18.75">
      <c r="A5" s="8" t="s">
        <v>32</v>
      </c>
      <c r="B5" s="9"/>
      <c r="C5" s="2"/>
    </row>
    <row r="6" spans="1:4" ht="30.75" thickBot="1">
      <c r="A6" s="10" t="s">
        <v>33</v>
      </c>
      <c r="B6" s="11" t="s">
        <v>34</v>
      </c>
      <c r="C6" s="12"/>
    </row>
    <row r="7" spans="1:4" ht="45">
      <c r="A7" s="10" t="s">
        <v>35</v>
      </c>
      <c r="B7" s="13" t="s">
        <v>36</v>
      </c>
      <c r="C7" s="14"/>
      <c r="D7" s="15"/>
    </row>
    <row r="8" spans="1:4" ht="30">
      <c r="A8" s="10" t="s">
        <v>37</v>
      </c>
      <c r="B8" s="16" t="s">
        <v>38</v>
      </c>
      <c r="C8" s="17"/>
    </row>
    <row r="9" spans="1:4" ht="30.75" thickBot="1">
      <c r="A9" s="10" t="s">
        <v>39</v>
      </c>
      <c r="B9" s="18" t="s">
        <v>40</v>
      </c>
      <c r="C9" s="17"/>
    </row>
    <row r="10" spans="1:4" ht="75">
      <c r="A10" s="10" t="s">
        <v>41</v>
      </c>
      <c r="B10" s="19" t="s">
        <v>42</v>
      </c>
      <c r="C10" s="17"/>
    </row>
    <row r="11" spans="1:4" ht="30">
      <c r="A11" s="10" t="s">
        <v>43</v>
      </c>
      <c r="B11" s="20" t="s">
        <v>44</v>
      </c>
      <c r="C11" s="17"/>
    </row>
    <row r="12" spans="1:4" ht="45">
      <c r="A12" s="10" t="s">
        <v>45</v>
      </c>
      <c r="B12" s="20" t="s">
        <v>46</v>
      </c>
      <c r="C12" s="17"/>
    </row>
    <row r="13" spans="1:4" ht="15.75">
      <c r="A13" s="8" t="s">
        <v>47</v>
      </c>
      <c r="B13" s="14"/>
      <c r="C13" s="14"/>
    </row>
    <row r="14" spans="1:4" ht="30">
      <c r="A14" s="21" t="s">
        <v>48</v>
      </c>
      <c r="B14" s="11" t="s">
        <v>49</v>
      </c>
      <c r="C14" s="2"/>
    </row>
    <row r="15" spans="1:4" ht="45">
      <c r="A15" s="21" t="s">
        <v>50</v>
      </c>
      <c r="B15" s="11" t="s">
        <v>51</v>
      </c>
      <c r="C15" s="22"/>
      <c r="D15" s="23"/>
    </row>
    <row r="16" spans="1:4" ht="30">
      <c r="A16" s="21" t="s">
        <v>52</v>
      </c>
      <c r="B16" s="11" t="s">
        <v>53</v>
      </c>
      <c r="C16" s="2"/>
    </row>
    <row r="17" spans="1:4" ht="60">
      <c r="A17" s="21" t="s">
        <v>54</v>
      </c>
      <c r="B17" s="11" t="s">
        <v>55</v>
      </c>
      <c r="C17" s="72"/>
      <c r="D17" s="73"/>
    </row>
    <row r="18" spans="1:4" ht="30">
      <c r="A18" s="21" t="s">
        <v>56</v>
      </c>
      <c r="B18" s="24" t="s">
        <v>57</v>
      </c>
      <c r="C18" s="2"/>
    </row>
    <row r="19" spans="1:4" ht="150">
      <c r="A19" s="21" t="s">
        <v>58</v>
      </c>
      <c r="B19" s="25" t="s">
        <v>59</v>
      </c>
      <c r="C19" s="2"/>
    </row>
    <row r="20" spans="1:4" ht="120">
      <c r="A20" s="21" t="s">
        <v>60</v>
      </c>
      <c r="B20" s="26" t="s">
        <v>61</v>
      </c>
      <c r="C20" s="2"/>
    </row>
    <row r="21" spans="1:4" ht="30">
      <c r="A21" s="21" t="s">
        <v>62</v>
      </c>
      <c r="B21" s="27" t="s">
        <v>63</v>
      </c>
      <c r="C21" s="2"/>
    </row>
    <row r="22" spans="1:4" ht="30.75">
      <c r="A22" s="21" t="s">
        <v>64</v>
      </c>
      <c r="B22" s="20" t="s">
        <v>65</v>
      </c>
      <c r="C22" s="2"/>
    </row>
    <row r="23" spans="1:4" ht="18.75">
      <c r="A23" s="28" t="s">
        <v>66</v>
      </c>
      <c r="B23" s="27"/>
      <c r="C23" s="2"/>
    </row>
    <row r="24" spans="1:4" ht="18.75">
      <c r="A24" s="8" t="s">
        <v>67</v>
      </c>
      <c r="B24" s="27"/>
      <c r="C24" s="2"/>
    </row>
    <row r="25" spans="1:4" ht="30">
      <c r="A25" s="21" t="s">
        <v>68</v>
      </c>
      <c r="B25" s="27" t="s">
        <v>69</v>
      </c>
      <c r="C25" s="2"/>
    </row>
    <row r="26" spans="1:4" ht="30">
      <c r="A26" s="21" t="s">
        <v>70</v>
      </c>
      <c r="B26" s="29" t="s">
        <v>142</v>
      </c>
      <c r="C26" s="2"/>
    </row>
    <row r="27" spans="1:4" ht="45">
      <c r="A27" s="21" t="s">
        <v>71</v>
      </c>
      <c r="B27" s="27" t="s">
        <v>72</v>
      </c>
      <c r="C27" s="2"/>
    </row>
    <row r="28" spans="1:4" ht="18.75">
      <c r="A28" s="8" t="s">
        <v>143</v>
      </c>
      <c r="B28" s="30"/>
      <c r="C28" s="2"/>
    </row>
    <row r="29" spans="1:4" ht="18.75">
      <c r="A29" s="21" t="s">
        <v>73</v>
      </c>
      <c r="B29" s="11" t="s">
        <v>144</v>
      </c>
      <c r="C29" s="2"/>
    </row>
    <row r="30" spans="1:4" ht="75.599999999999994" customHeight="1">
      <c r="A30" s="21" t="s">
        <v>74</v>
      </c>
      <c r="B30" s="11" t="s">
        <v>156</v>
      </c>
      <c r="C30" s="2"/>
    </row>
    <row r="31" spans="1:4" ht="45">
      <c r="B31" s="27" t="s">
        <v>75</v>
      </c>
      <c r="C31" s="2"/>
    </row>
    <row r="32" spans="1:4" ht="18.75">
      <c r="A32" s="28" t="s">
        <v>76</v>
      </c>
      <c r="B32" s="27"/>
      <c r="C32" s="2"/>
    </row>
    <row r="33" spans="1:3" ht="18.75">
      <c r="A33" s="8" t="s">
        <v>77</v>
      </c>
      <c r="B33" s="30"/>
      <c r="C33" s="2"/>
    </row>
    <row r="34" spans="1:3" ht="60">
      <c r="A34" s="31" t="s">
        <v>78</v>
      </c>
      <c r="B34" s="32" t="s">
        <v>79</v>
      </c>
      <c r="C34" s="12"/>
    </row>
    <row r="35" spans="1:3" ht="18.75">
      <c r="A35" s="31" t="s">
        <v>80</v>
      </c>
      <c r="B35" s="26" t="s">
        <v>81</v>
      </c>
      <c r="C35" s="12"/>
    </row>
    <row r="36" spans="1:3" ht="30">
      <c r="A36" s="31" t="s">
        <v>82</v>
      </c>
      <c r="B36" s="26" t="s">
        <v>83</v>
      </c>
      <c r="C36" s="2"/>
    </row>
    <row r="37" spans="1:3" ht="30">
      <c r="A37" s="31" t="s">
        <v>84</v>
      </c>
      <c r="B37" s="33" t="s">
        <v>85</v>
      </c>
      <c r="C37" s="2"/>
    </row>
    <row r="38" spans="1:3" ht="45">
      <c r="A38" s="31" t="s">
        <v>86</v>
      </c>
      <c r="B38" s="26" t="s">
        <v>87</v>
      </c>
      <c r="C38" s="2"/>
    </row>
    <row r="39" spans="1:3" ht="111.75" customHeight="1">
      <c r="A39" s="31"/>
      <c r="B39" s="34"/>
      <c r="C39" s="2"/>
    </row>
    <row r="40" spans="1:3" ht="45">
      <c r="A40" s="31" t="s">
        <v>88</v>
      </c>
      <c r="B40" s="26" t="s">
        <v>89</v>
      </c>
      <c r="C40" s="2"/>
    </row>
    <row r="41" spans="1:3" ht="18.75">
      <c r="A41" s="31" t="s">
        <v>90</v>
      </c>
      <c r="B41" s="26" t="s">
        <v>91</v>
      </c>
      <c r="C41" s="2"/>
    </row>
    <row r="42" spans="1:3" ht="30">
      <c r="A42" s="31" t="s">
        <v>92</v>
      </c>
      <c r="B42" s="26" t="s">
        <v>93</v>
      </c>
      <c r="C42" s="2"/>
    </row>
    <row r="43" spans="1:3" ht="30">
      <c r="A43" s="31" t="s">
        <v>94</v>
      </c>
      <c r="B43" s="26" t="s">
        <v>95</v>
      </c>
      <c r="C43" s="2"/>
    </row>
    <row r="44" spans="1:3" ht="30">
      <c r="A44" s="31" t="s">
        <v>96</v>
      </c>
      <c r="B44" s="26" t="s">
        <v>97</v>
      </c>
      <c r="C44" s="2"/>
    </row>
    <row r="45" spans="1:3" ht="18.75">
      <c r="A45" s="8" t="s">
        <v>98</v>
      </c>
      <c r="B45" s="8"/>
      <c r="C45" s="2"/>
    </row>
    <row r="46" spans="1:3" ht="60">
      <c r="A46" s="35" t="s">
        <v>99</v>
      </c>
      <c r="B46" s="32" t="s">
        <v>79</v>
      </c>
      <c r="C46" s="12"/>
    </row>
    <row r="47" spans="1:3" ht="18.75">
      <c r="A47" s="35" t="s">
        <v>100</v>
      </c>
      <c r="B47" s="26" t="s">
        <v>81</v>
      </c>
      <c r="C47" s="12"/>
    </row>
    <row r="48" spans="1:3" ht="18.75">
      <c r="A48" s="35" t="s">
        <v>101</v>
      </c>
      <c r="B48" s="36" t="s">
        <v>102</v>
      </c>
      <c r="C48" s="2"/>
    </row>
    <row r="49" spans="1:3" ht="30">
      <c r="A49" s="35" t="s">
        <v>103</v>
      </c>
      <c r="B49" s="33" t="s">
        <v>85</v>
      </c>
      <c r="C49" s="2"/>
    </row>
    <row r="50" spans="1:3" ht="45">
      <c r="A50" s="35" t="s">
        <v>104</v>
      </c>
      <c r="B50" s="36" t="s">
        <v>105</v>
      </c>
      <c r="C50" s="2"/>
    </row>
    <row r="51" spans="1:3" ht="192.75" customHeight="1">
      <c r="A51" s="37"/>
      <c r="B51" s="38"/>
      <c r="C51" s="2"/>
    </row>
    <row r="52" spans="1:3" ht="45">
      <c r="A52" s="35" t="s">
        <v>106</v>
      </c>
      <c r="B52" s="26" t="s">
        <v>107</v>
      </c>
      <c r="C52" s="2"/>
    </row>
    <row r="53" spans="1:3" ht="30">
      <c r="A53" s="35" t="s">
        <v>108</v>
      </c>
      <c r="B53" s="33" t="s">
        <v>109</v>
      </c>
      <c r="C53" s="2"/>
    </row>
    <row r="54" spans="1:3" ht="45">
      <c r="A54" s="35" t="s">
        <v>110</v>
      </c>
      <c r="B54" s="33" t="s">
        <v>111</v>
      </c>
      <c r="C54" s="2"/>
    </row>
    <row r="55" spans="1:3" ht="113.25" customHeight="1">
      <c r="A55" s="35"/>
      <c r="B55" s="39"/>
      <c r="C55" s="2"/>
    </row>
    <row r="56" spans="1:3" ht="30">
      <c r="A56" s="35" t="s">
        <v>112</v>
      </c>
      <c r="B56" s="33" t="s">
        <v>113</v>
      </c>
      <c r="C56" s="2"/>
    </row>
    <row r="57" spans="1:3" ht="18.75">
      <c r="A57" s="40" t="s">
        <v>114</v>
      </c>
      <c r="B57" s="33"/>
      <c r="C57" s="2"/>
    </row>
    <row r="58" spans="1:3" ht="30.75">
      <c r="A58" s="41" t="s">
        <v>115</v>
      </c>
      <c r="B58" s="20" t="s">
        <v>116</v>
      </c>
      <c r="C58" s="2"/>
    </row>
    <row r="59" spans="1:3" ht="30">
      <c r="A59" s="41" t="s">
        <v>117</v>
      </c>
      <c r="B59" s="26" t="s">
        <v>118</v>
      </c>
      <c r="C59" s="2"/>
    </row>
    <row r="60" spans="1:3" ht="18.75">
      <c r="A60" s="41" t="s">
        <v>119</v>
      </c>
      <c r="B60" s="20" t="s">
        <v>120</v>
      </c>
      <c r="C60" s="2"/>
    </row>
    <row r="61" spans="1:3" ht="60.75">
      <c r="A61" s="41" t="s">
        <v>121</v>
      </c>
      <c r="B61" s="20" t="s">
        <v>122</v>
      </c>
      <c r="C61" s="2"/>
    </row>
    <row r="62" spans="1:3" ht="30.75">
      <c r="A62" s="41" t="s">
        <v>123</v>
      </c>
      <c r="B62" s="20" t="s">
        <v>124</v>
      </c>
      <c r="C62" s="2"/>
    </row>
    <row r="63" spans="1:3" ht="18.75">
      <c r="A63" s="8" t="s">
        <v>125</v>
      </c>
      <c r="B63" s="8"/>
      <c r="C63" s="2"/>
    </row>
    <row r="64" spans="1:3" ht="90.75">
      <c r="A64" s="41" t="s">
        <v>126</v>
      </c>
      <c r="B64" s="42" t="s">
        <v>127</v>
      </c>
      <c r="C64" s="2"/>
    </row>
    <row r="65" spans="1:3" ht="45.75">
      <c r="A65" s="41" t="s">
        <v>128</v>
      </c>
      <c r="B65" s="20" t="s">
        <v>129</v>
      </c>
      <c r="C65" s="2"/>
    </row>
    <row r="66" spans="1:3" ht="18.75">
      <c r="A66" s="43"/>
      <c r="B66" s="44" t="s">
        <v>130</v>
      </c>
      <c r="C66" s="2"/>
    </row>
    <row r="67" spans="1:3" ht="18.75">
      <c r="A67" s="45"/>
      <c r="B67" s="20" t="s">
        <v>131</v>
      </c>
      <c r="C67" s="2"/>
    </row>
    <row r="68" spans="1:3" ht="18.75">
      <c r="A68" s="45"/>
      <c r="B68" s="46" t="s">
        <v>132</v>
      </c>
      <c r="C68" s="2"/>
    </row>
    <row r="69" spans="1:3" ht="18.75">
      <c r="A69" s="47"/>
      <c r="B69" s="46" t="s">
        <v>133</v>
      </c>
      <c r="C69" s="2"/>
    </row>
    <row r="70" spans="1:3" ht="30.75">
      <c r="A70" s="43"/>
      <c r="B70" s="46" t="s">
        <v>134</v>
      </c>
      <c r="C70" s="2"/>
    </row>
    <row r="71" spans="1:3" ht="45">
      <c r="A71" s="43"/>
      <c r="B71" s="26" t="s">
        <v>135</v>
      </c>
      <c r="C71" s="2"/>
    </row>
    <row r="72" spans="1:3" ht="30.75">
      <c r="A72" s="41" t="s">
        <v>136</v>
      </c>
      <c r="B72" s="48" t="s">
        <v>137</v>
      </c>
      <c r="C72" s="2"/>
    </row>
    <row r="73" spans="1:3" ht="30.75">
      <c r="A73" s="41" t="s">
        <v>138</v>
      </c>
      <c r="B73" s="20" t="s">
        <v>139</v>
      </c>
      <c r="C73" s="2"/>
    </row>
    <row r="74" spans="1:3" ht="45.75">
      <c r="A74" s="43"/>
      <c r="B74" s="49" t="s">
        <v>140</v>
      </c>
      <c r="C74" s="2"/>
    </row>
  </sheetData>
  <sheetProtection password="CF7E" sheet="1" objects="1" scenarios="1"/>
  <mergeCells count="4">
    <mergeCell ref="A1:B1"/>
    <mergeCell ref="A2:B2"/>
    <mergeCell ref="A4:B4"/>
    <mergeCell ref="C17:D17"/>
  </mergeCells>
  <conditionalFormatting sqref="C17:D17">
    <cfRule type="expression" dxfId="11" priority="1" stopIfTrue="1">
      <formula>ISBLANK(C17)</formula>
    </cfRule>
  </conditionalFormatting>
  <dataValidations count="1">
    <dataValidation type="list" allowBlank="1" showInputMessage="1" showErrorMessage="1" sqref="C17:D17 C65546:D65546 C131082:D131082 C196618:D196618 C262154:D262154 C327690:D327690 C393226:D393226 C458762:D458762 C524298:D524298 C589834:D589834 C655370:D655370 C720906:D720906 C786442:D786442 C851978:D851978 C917514:D917514 C983050:D983050">
      <formula1>$F$15:$F$17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H35"/>
  <sheetViews>
    <sheetView topLeftCell="B16" workbookViewId="0">
      <selection activeCell="F39" sqref="F39"/>
    </sheetView>
  </sheetViews>
  <sheetFormatPr defaultColWidth="8.7109375" defaultRowHeight="15"/>
  <cols>
    <col min="1" max="1" width="5.42578125" style="55" hidden="1" customWidth="1"/>
    <col min="2" max="2" width="4.28515625" style="55" customWidth="1"/>
    <col min="3" max="3" width="88.28515625" style="55" customWidth="1"/>
    <col min="4" max="7" width="8.7109375" style="55" customWidth="1"/>
    <col min="8" max="8" width="27.7109375" style="55" customWidth="1"/>
    <col min="9" max="16384" width="8.7109375" style="55"/>
  </cols>
  <sheetData>
    <row r="1" spans="1:8" ht="15.75">
      <c r="A1" s="55">
        <f>PRODUCT(A3:A35)</f>
        <v>1</v>
      </c>
      <c r="C1" s="93" t="s">
        <v>153</v>
      </c>
      <c r="D1" s="93"/>
      <c r="E1" s="93"/>
      <c r="F1" s="93"/>
      <c r="G1" s="93"/>
    </row>
    <row r="2" spans="1:8" ht="15.75">
      <c r="C2" s="88" t="str">
        <f>IF(A1=1,"Если вся информация внесена, перейдите на лист otchet","Продолжите заполнение листа")</f>
        <v>Если вся информация внесена, перейдите на лист otchet</v>
      </c>
      <c r="D2" s="88"/>
      <c r="E2" s="88"/>
      <c r="F2" s="88"/>
      <c r="G2" s="88"/>
    </row>
    <row r="3" spans="1:8" ht="23.65" customHeight="1">
      <c r="A3" s="55">
        <f>IF(AND((LEN(D3)=9),OR(MID(D3,1,3)="sch",MID(D3,1,3)="spo",MID(D3,1,3)="ksh",MID(D3,1,3)="khs"),MID(D3,6,4)&lt;&gt;"0000"),1,0)</f>
        <v>1</v>
      </c>
      <c r="B3" s="56">
        <v>1</v>
      </c>
      <c r="C3" s="57" t="s">
        <v>25</v>
      </c>
      <c r="D3" s="89" t="s">
        <v>158</v>
      </c>
      <c r="E3" s="89"/>
      <c r="F3" s="89"/>
      <c r="G3" s="89"/>
      <c r="H3" s="58" t="str">
        <f>IF(A3=0,"Введите корректный логин","")</f>
        <v/>
      </c>
    </row>
    <row r="4" spans="1:8" ht="15.75">
      <c r="A4" s="55">
        <f>IF(LEN(D4)&gt;0,1,0)</f>
        <v>1</v>
      </c>
      <c r="B4" s="56">
        <v>2</v>
      </c>
      <c r="C4" s="57" t="s">
        <v>0</v>
      </c>
      <c r="D4" s="89">
        <v>13</v>
      </c>
      <c r="E4" s="89"/>
      <c r="F4" s="89"/>
      <c r="G4" s="89"/>
    </row>
    <row r="5" spans="1:8" ht="15.75">
      <c r="B5" s="74">
        <v>3</v>
      </c>
      <c r="C5" s="91" t="s">
        <v>151</v>
      </c>
      <c r="D5" s="59" t="s">
        <v>145</v>
      </c>
      <c r="E5" s="59" t="s">
        <v>146</v>
      </c>
      <c r="F5" s="76" t="s">
        <v>147</v>
      </c>
      <c r="G5" s="76"/>
    </row>
    <row r="6" spans="1:8" ht="15.75">
      <c r="A6" s="55">
        <f>IF(AND(LEN(D6)&gt;0,LEN(E6)&gt;0,LEN(F6)&gt;0),1,0)</f>
        <v>1</v>
      </c>
      <c r="B6" s="75"/>
      <c r="C6" s="92"/>
      <c r="D6" s="54">
        <v>11</v>
      </c>
      <c r="E6" s="54">
        <v>10</v>
      </c>
      <c r="F6" s="77">
        <v>2021</v>
      </c>
      <c r="G6" s="78"/>
    </row>
    <row r="7" spans="1:8" ht="15.75">
      <c r="A7" s="55">
        <f t="shared" ref="A7:A35" si="0">IF(LEN(D7)&gt;0,1,0)</f>
        <v>1</v>
      </c>
      <c r="B7" s="56">
        <v>4</v>
      </c>
      <c r="C7" s="57" t="s">
        <v>1</v>
      </c>
      <c r="D7" s="89" t="s">
        <v>159</v>
      </c>
      <c r="E7" s="89"/>
      <c r="F7" s="89"/>
      <c r="G7" s="89"/>
    </row>
    <row r="8" spans="1:8" ht="15.75">
      <c r="A8" s="55">
        <f t="shared" si="0"/>
        <v>1</v>
      </c>
      <c r="B8" s="56">
        <v>5</v>
      </c>
      <c r="C8" s="57" t="s">
        <v>150</v>
      </c>
      <c r="D8" s="84" t="s">
        <v>160</v>
      </c>
      <c r="E8" s="85"/>
      <c r="F8" s="85"/>
      <c r="G8" s="86"/>
    </row>
    <row r="9" spans="1:8" ht="15.75">
      <c r="C9" s="60" t="s">
        <v>2</v>
      </c>
      <c r="D9" s="90" t="s">
        <v>27</v>
      </c>
      <c r="E9" s="90"/>
      <c r="F9" s="90"/>
      <c r="G9" s="90"/>
    </row>
    <row r="10" spans="1:8" ht="15.75">
      <c r="A10" s="61">
        <f t="shared" si="0"/>
        <v>1</v>
      </c>
      <c r="B10" s="56">
        <v>6</v>
      </c>
      <c r="C10" s="67" t="s">
        <v>157</v>
      </c>
      <c r="D10" s="89" t="s">
        <v>161</v>
      </c>
      <c r="E10" s="89"/>
      <c r="F10" s="89"/>
      <c r="G10" s="89"/>
    </row>
    <row r="11" spans="1:8" ht="15.75">
      <c r="A11" s="61">
        <f t="shared" si="0"/>
        <v>1</v>
      </c>
      <c r="B11" s="56">
        <v>7</v>
      </c>
      <c r="C11" s="57" t="s">
        <v>3</v>
      </c>
      <c r="D11" s="89" t="s">
        <v>161</v>
      </c>
      <c r="E11" s="89"/>
      <c r="F11" s="89"/>
      <c r="G11" s="89"/>
    </row>
    <row r="12" spans="1:8" ht="15.75">
      <c r="A12" s="61">
        <f t="shared" si="0"/>
        <v>1</v>
      </c>
      <c r="B12" s="56">
        <v>8</v>
      </c>
      <c r="C12" s="57" t="s">
        <v>4</v>
      </c>
      <c r="D12" s="89" t="s">
        <v>161</v>
      </c>
      <c r="E12" s="89"/>
      <c r="F12" s="89"/>
      <c r="G12" s="89"/>
    </row>
    <row r="13" spans="1:8" ht="15.75">
      <c r="A13" s="61">
        <f t="shared" si="0"/>
        <v>1</v>
      </c>
      <c r="B13" s="56">
        <v>9</v>
      </c>
      <c r="C13" s="57" t="s">
        <v>5</v>
      </c>
      <c r="D13" s="89" t="s">
        <v>161</v>
      </c>
      <c r="E13" s="89"/>
      <c r="F13" s="89"/>
      <c r="G13" s="89"/>
    </row>
    <row r="14" spans="1:8" ht="15.75">
      <c r="A14" s="61">
        <f t="shared" si="0"/>
        <v>1</v>
      </c>
      <c r="B14" s="56">
        <v>10</v>
      </c>
      <c r="C14" s="57" t="s">
        <v>6</v>
      </c>
      <c r="D14" s="89" t="s">
        <v>162</v>
      </c>
      <c r="E14" s="89"/>
      <c r="F14" s="89"/>
      <c r="G14" s="89"/>
    </row>
    <row r="15" spans="1:8" ht="15.75">
      <c r="A15" s="61">
        <f t="shared" si="0"/>
        <v>1</v>
      </c>
      <c r="B15" s="56">
        <v>11</v>
      </c>
      <c r="C15" s="57" t="s">
        <v>7</v>
      </c>
      <c r="D15" s="89" t="s">
        <v>161</v>
      </c>
      <c r="E15" s="89"/>
      <c r="F15" s="89"/>
      <c r="G15" s="89"/>
    </row>
    <row r="16" spans="1:8" ht="15.75">
      <c r="A16" s="61">
        <f t="shared" si="0"/>
        <v>1</v>
      </c>
      <c r="B16" s="56">
        <v>12</v>
      </c>
      <c r="C16" s="57" t="s">
        <v>8</v>
      </c>
      <c r="D16" s="89" t="s">
        <v>161</v>
      </c>
      <c r="E16" s="89"/>
      <c r="F16" s="89"/>
      <c r="G16" s="89"/>
    </row>
    <row r="17" spans="1:7" ht="15.75">
      <c r="A17" s="61">
        <f t="shared" si="0"/>
        <v>1</v>
      </c>
      <c r="B17" s="62">
        <v>13</v>
      </c>
      <c r="C17" s="57" t="s">
        <v>9</v>
      </c>
      <c r="D17" s="89" t="s">
        <v>161</v>
      </c>
      <c r="E17" s="89"/>
      <c r="F17" s="89"/>
      <c r="G17" s="89"/>
    </row>
    <row r="18" spans="1:7" ht="15.75">
      <c r="C18" s="60" t="s">
        <v>2</v>
      </c>
      <c r="D18" s="90" t="s">
        <v>28</v>
      </c>
      <c r="E18" s="90"/>
      <c r="F18" s="90"/>
      <c r="G18" s="90"/>
    </row>
    <row r="19" spans="1:7" ht="15.75">
      <c r="A19" s="61">
        <f>IF(LEN(D19)&gt;0,1,0)</f>
        <v>1</v>
      </c>
      <c r="B19" s="56">
        <v>14</v>
      </c>
      <c r="C19" s="57" t="s">
        <v>10</v>
      </c>
      <c r="D19" s="89">
        <v>2</v>
      </c>
      <c r="E19" s="89"/>
      <c r="F19" s="89"/>
      <c r="G19" s="89"/>
    </row>
    <row r="20" spans="1:7" ht="15.75">
      <c r="A20" s="61">
        <f t="shared" si="0"/>
        <v>1</v>
      </c>
      <c r="B20" s="56">
        <v>15</v>
      </c>
      <c r="C20" s="57" t="s">
        <v>11</v>
      </c>
      <c r="D20" s="89">
        <v>0</v>
      </c>
      <c r="E20" s="89"/>
      <c r="F20" s="89"/>
      <c r="G20" s="89"/>
    </row>
    <row r="21" spans="1:7" ht="33.6" customHeight="1">
      <c r="A21" s="61">
        <f t="shared" si="0"/>
        <v>1</v>
      </c>
      <c r="B21" s="56">
        <v>16</v>
      </c>
      <c r="C21" s="57" t="s">
        <v>12</v>
      </c>
      <c r="D21" s="89">
        <v>0</v>
      </c>
      <c r="E21" s="89"/>
      <c r="F21" s="89"/>
      <c r="G21" s="89"/>
    </row>
    <row r="22" spans="1:7" ht="24.4" customHeight="1">
      <c r="A22" s="61">
        <f t="shared" si="0"/>
        <v>1</v>
      </c>
      <c r="B22" s="63">
        <v>17</v>
      </c>
      <c r="C22" s="57" t="s">
        <v>13</v>
      </c>
      <c r="D22" s="89">
        <v>0</v>
      </c>
      <c r="E22" s="89"/>
      <c r="F22" s="89"/>
      <c r="G22" s="89"/>
    </row>
    <row r="24" spans="1:7" ht="15.75">
      <c r="C24" s="81" t="s">
        <v>155</v>
      </c>
      <c r="D24" s="90" t="s">
        <v>14</v>
      </c>
      <c r="E24" s="90"/>
      <c r="F24" s="90"/>
      <c r="G24" s="90"/>
    </row>
    <row r="25" spans="1:7" ht="15.75">
      <c r="C25" s="82"/>
      <c r="D25" s="79" t="s">
        <v>15</v>
      </c>
      <c r="E25" s="80"/>
      <c r="F25" s="79" t="s">
        <v>16</v>
      </c>
      <c r="G25" s="80"/>
    </row>
    <row r="26" spans="1:7" ht="15.75">
      <c r="C26" s="83"/>
      <c r="D26" s="64" t="s">
        <v>148</v>
      </c>
      <c r="E26" s="64" t="s">
        <v>149</v>
      </c>
      <c r="F26" s="64" t="s">
        <v>148</v>
      </c>
      <c r="G26" s="64" t="s">
        <v>149</v>
      </c>
    </row>
    <row r="27" spans="1:7" ht="31.5">
      <c r="A27" s="65">
        <f>IF(AND(LEN(D27)&gt;0,LEN(G27)&gt;0,LEN(E27)&gt;0,LEN(F27)&gt;0),1,0)</f>
        <v>1</v>
      </c>
      <c r="B27" s="56">
        <v>18</v>
      </c>
      <c r="C27" s="57" t="s">
        <v>17</v>
      </c>
      <c r="D27" s="52">
        <v>12</v>
      </c>
      <c r="E27" s="52">
        <v>45</v>
      </c>
      <c r="F27" s="52">
        <v>13</v>
      </c>
      <c r="G27" s="52">
        <v>0</v>
      </c>
    </row>
    <row r="28" spans="1:7" ht="27.75" customHeight="1">
      <c r="A28" s="65">
        <f t="shared" ref="A28:A31" si="1">IF(AND(LEN(D28)&gt;0,LEN(G28)&gt;0,LEN(E28)&gt;0,LEN(F28)&gt;0),1,0)</f>
        <v>1</v>
      </c>
      <c r="B28" s="56">
        <v>19</v>
      </c>
      <c r="C28" s="57" t="s">
        <v>18</v>
      </c>
      <c r="D28" s="52">
        <v>13</v>
      </c>
      <c r="E28" s="52">
        <v>0</v>
      </c>
      <c r="F28" s="52">
        <v>15</v>
      </c>
      <c r="G28" s="52">
        <v>0</v>
      </c>
    </row>
    <row r="29" spans="1:7" ht="27.75" customHeight="1">
      <c r="A29" s="65">
        <f t="shared" si="1"/>
        <v>1</v>
      </c>
      <c r="B29" s="56">
        <v>20</v>
      </c>
      <c r="C29" s="57" t="s">
        <v>19</v>
      </c>
      <c r="D29" s="52">
        <v>15</v>
      </c>
      <c r="E29" s="52">
        <v>0</v>
      </c>
      <c r="F29" s="52">
        <v>15</v>
      </c>
      <c r="G29" s="52">
        <v>15</v>
      </c>
    </row>
    <row r="30" spans="1:7" ht="27.75" customHeight="1">
      <c r="A30" s="65">
        <f t="shared" si="1"/>
        <v>1</v>
      </c>
      <c r="B30" s="56">
        <v>21</v>
      </c>
      <c r="C30" s="57" t="s">
        <v>20</v>
      </c>
      <c r="D30" s="52">
        <v>15</v>
      </c>
      <c r="E30" s="52">
        <v>15</v>
      </c>
      <c r="F30" s="52">
        <v>15</v>
      </c>
      <c r="G30" s="52">
        <v>20</v>
      </c>
    </row>
    <row r="31" spans="1:7" ht="27.75" customHeight="1">
      <c r="A31" s="65">
        <f t="shared" si="1"/>
        <v>1</v>
      </c>
      <c r="B31" s="63">
        <v>22</v>
      </c>
      <c r="C31" s="57" t="s">
        <v>21</v>
      </c>
      <c r="D31" s="52">
        <v>15</v>
      </c>
      <c r="E31" s="52">
        <v>20</v>
      </c>
      <c r="F31" s="52">
        <v>15</v>
      </c>
      <c r="G31" s="52">
        <v>55</v>
      </c>
    </row>
    <row r="32" spans="1:7" ht="48.75" customHeight="1">
      <c r="B32" s="56">
        <v>23</v>
      </c>
      <c r="C32" s="57" t="s">
        <v>22</v>
      </c>
      <c r="D32" s="87"/>
      <c r="E32" s="87"/>
      <c r="F32" s="87"/>
      <c r="G32" s="87"/>
    </row>
    <row r="33" spans="1:7" ht="30" customHeight="1">
      <c r="A33" s="55">
        <f t="shared" si="0"/>
        <v>1</v>
      </c>
      <c r="B33" s="56">
        <v>24</v>
      </c>
      <c r="C33" s="66" t="s">
        <v>26</v>
      </c>
      <c r="D33" s="87" t="s">
        <v>163</v>
      </c>
      <c r="E33" s="87"/>
      <c r="F33" s="87"/>
      <c r="G33" s="87"/>
    </row>
    <row r="34" spans="1:7" ht="30" customHeight="1">
      <c r="A34" s="55">
        <f t="shared" si="0"/>
        <v>1</v>
      </c>
      <c r="B34" s="56">
        <v>25</v>
      </c>
      <c r="C34" s="66" t="s">
        <v>23</v>
      </c>
      <c r="D34" s="87" t="s">
        <v>164</v>
      </c>
      <c r="E34" s="87"/>
      <c r="F34" s="87"/>
      <c r="G34" s="87"/>
    </row>
    <row r="35" spans="1:7" ht="30" customHeight="1">
      <c r="A35" s="55">
        <f t="shared" si="0"/>
        <v>1</v>
      </c>
      <c r="B35" s="63">
        <v>26</v>
      </c>
      <c r="C35" s="66" t="s">
        <v>24</v>
      </c>
      <c r="D35" s="87" t="s">
        <v>165</v>
      </c>
      <c r="E35" s="87"/>
      <c r="F35" s="87"/>
      <c r="G35" s="87"/>
    </row>
  </sheetData>
  <sheetProtection password="CF7E" sheet="1" objects="1" scenarios="1"/>
  <mergeCells count="32">
    <mergeCell ref="C1:G1"/>
    <mergeCell ref="D17:G17"/>
    <mergeCell ref="D18:G18"/>
    <mergeCell ref="D19:G19"/>
    <mergeCell ref="D20:G20"/>
    <mergeCell ref="D11:G11"/>
    <mergeCell ref="D12:G12"/>
    <mergeCell ref="D13:G13"/>
    <mergeCell ref="D14:G14"/>
    <mergeCell ref="D15:G15"/>
    <mergeCell ref="D16:G16"/>
    <mergeCell ref="D3:G3"/>
    <mergeCell ref="D4:G4"/>
    <mergeCell ref="D7:G7"/>
    <mergeCell ref="D9:G9"/>
    <mergeCell ref="D32:G32"/>
    <mergeCell ref="D33:G33"/>
    <mergeCell ref="D34:G34"/>
    <mergeCell ref="D35:G35"/>
    <mergeCell ref="C2:G2"/>
    <mergeCell ref="D21:G21"/>
    <mergeCell ref="D22:G22"/>
    <mergeCell ref="D24:G24"/>
    <mergeCell ref="D10:G10"/>
    <mergeCell ref="C5:C6"/>
    <mergeCell ref="B5:B6"/>
    <mergeCell ref="F5:G5"/>
    <mergeCell ref="F6:G6"/>
    <mergeCell ref="D25:E25"/>
    <mergeCell ref="F25:G25"/>
    <mergeCell ref="C24:C26"/>
    <mergeCell ref="D8:G8"/>
  </mergeCells>
  <conditionalFormatting sqref="D10:F17">
    <cfRule type="expression" dxfId="10" priority="10">
      <formula>LEN(D10)=0</formula>
    </cfRule>
  </conditionalFormatting>
  <conditionalFormatting sqref="D19:F22">
    <cfRule type="expression" dxfId="9" priority="9">
      <formula>LEN(D19)=0</formula>
    </cfRule>
  </conditionalFormatting>
  <conditionalFormatting sqref="D3">
    <cfRule type="expression" dxfId="8" priority="8">
      <formula>$A3=0</formula>
    </cfRule>
  </conditionalFormatting>
  <conditionalFormatting sqref="D27:G31">
    <cfRule type="expression" dxfId="7" priority="7">
      <formula>LEN(D27)=0</formula>
    </cfRule>
  </conditionalFormatting>
  <conditionalFormatting sqref="D33:G35">
    <cfRule type="expression" dxfId="6" priority="6">
      <formula>LEN(D33)=0</formula>
    </cfRule>
  </conditionalFormatting>
  <conditionalFormatting sqref="D32:G32">
    <cfRule type="expression" dxfId="5" priority="5">
      <formula>LEN(D32)=0</formula>
    </cfRule>
  </conditionalFormatting>
  <conditionalFormatting sqref="C2:G2">
    <cfRule type="expression" dxfId="4" priority="4">
      <formula>$A$1=1</formula>
    </cfRule>
  </conditionalFormatting>
  <conditionalFormatting sqref="D6:G6">
    <cfRule type="expression" dxfId="3" priority="3">
      <formula>LEN(D6)=0</formula>
    </cfRule>
  </conditionalFormatting>
  <conditionalFormatting sqref="D4:G4">
    <cfRule type="expression" dxfId="2" priority="2">
      <formula>LEN(D4)=0</formula>
    </cfRule>
  </conditionalFormatting>
  <conditionalFormatting sqref="D7:G8">
    <cfRule type="expression" dxfId="1" priority="1">
      <formula>LEN(D7)=0</formula>
    </cfRule>
  </conditionalFormatting>
  <dataValidations count="10">
    <dataValidation type="list" allowBlank="1" showInputMessage="1" showErrorMessage="1" sqref="D10:F17">
      <formula1>"да,нет"</formula1>
    </dataValidation>
    <dataValidation type="whole" allowBlank="1" showInputMessage="1" showErrorMessage="1" sqref="D19:G22">
      <formula1>0</formula1>
      <formula2>100</formula2>
    </dataValidation>
    <dataValidation type="whole" allowBlank="1" showInputMessage="1" showErrorMessage="1" sqref="E27:E31 G27:G31">
      <formula1>0</formula1>
      <formula2>59</formula2>
    </dataValidation>
    <dataValidation type="whole" allowBlank="1" showInputMessage="1" showErrorMessage="1" sqref="E6">
      <formula1>10</formula1>
      <formula2>11</formula2>
    </dataValidation>
    <dataValidation type="whole" operator="equal" allowBlank="1" showInputMessage="1" showErrorMessage="1" sqref="F6:G6">
      <formula1>2021</formula1>
    </dataValidation>
    <dataValidation type="whole" allowBlank="1" showInputMessage="1" showErrorMessage="1" sqref="D6">
      <formula1>1</formula1>
      <formula2>31</formula2>
    </dataValidation>
    <dataValidation type="whole" allowBlank="1" showInputMessage="1" showErrorMessage="1" sqref="D27">
      <formula1>0</formula1>
      <formula2>23</formula2>
    </dataValidation>
    <dataValidation type="whole" allowBlank="1" showInputMessage="1" showErrorMessage="1" sqref="F27:F31">
      <formula1>D27</formula1>
      <formula2>23</formula2>
    </dataValidation>
    <dataValidation type="whole" allowBlank="1" showInputMessage="1" showErrorMessage="1" sqref="D28:D31">
      <formula1>F27</formula1>
      <formula2>23</formula2>
    </dataValidation>
    <dataValidation type="list" allowBlank="1" showInputMessage="1" showErrorMessage="1" sqref="D8:G8">
      <formula1>"федеральный,региональный"</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IU6"/>
  <sheetViews>
    <sheetView tabSelected="1" topLeftCell="B1" workbookViewId="0">
      <selection activeCell="N11" sqref="N11"/>
    </sheetView>
  </sheetViews>
  <sheetFormatPr defaultColWidth="9.28515625" defaultRowHeight="15"/>
  <cols>
    <col min="1" max="1" width="9.7109375" style="50" hidden="1" customWidth="1"/>
    <col min="2" max="2" width="9.7109375" style="50" bestFit="1" customWidth="1"/>
    <col min="3" max="16384" width="9.28515625" style="50"/>
  </cols>
  <sheetData>
    <row r="1" spans="1:255">
      <c r="A1" s="50" t="str">
        <f>IF('Протокол наблюдателя'!A1=1,"protnabl05102021reg","000000")</f>
        <v>protnabl05102021reg</v>
      </c>
      <c r="B1" s="50" t="str">
        <f>LOWER('Протокол наблюдателя'!D3)</f>
        <v>sch053084</v>
      </c>
      <c r="C1" s="50">
        <f>'Протокол наблюдателя'!D4</f>
        <v>13</v>
      </c>
      <c r="D1" s="50">
        <f>'Протокол наблюдателя'!D6</f>
        <v>11</v>
      </c>
      <c r="E1" s="50">
        <f>'Протокол наблюдателя'!E6</f>
        <v>10</v>
      </c>
      <c r="F1" s="50">
        <f>'Протокол наблюдателя'!F6</f>
        <v>2021</v>
      </c>
      <c r="G1" s="50" t="str">
        <f>'Протокол наблюдателя'!D7</f>
        <v>Даудов Батыр-Мурза Алевович</v>
      </c>
      <c r="H1" s="50" t="str">
        <f>'Протокол наблюдателя'!D8</f>
        <v>региональный</v>
      </c>
      <c r="IU1" s="50" t="s">
        <v>29</v>
      </c>
    </row>
    <row r="4" spans="1:255" ht="21">
      <c r="C4" s="51" t="str">
        <f>IF('Протокол наблюдателя'!A1=1,"Отчет готов к сохранению и отправке. Выполните пункт 6 или 7 инструкции.","Работа с отчетом не закончена.")</f>
        <v>Отчет готов к сохранению и отправке. Выполните пункт 6 или 7 инструкции.</v>
      </c>
    </row>
    <row r="6" spans="1:255">
      <c r="A6" s="50">
        <f>'Протокол наблюдателя'!A1</f>
        <v>1</v>
      </c>
      <c r="B6" s="50" t="str">
        <f>'Протокол наблюдателя'!D10</f>
        <v>да</v>
      </c>
      <c r="C6" s="50" t="str">
        <f>'Протокол наблюдателя'!D11</f>
        <v>да</v>
      </c>
      <c r="D6" s="50" t="str">
        <f>'Протокол наблюдателя'!D12</f>
        <v>да</v>
      </c>
      <c r="E6" s="50" t="str">
        <f>'Протокол наблюдателя'!D13</f>
        <v>да</v>
      </c>
      <c r="F6" s="50" t="str">
        <f>'Протокол наблюдателя'!D14</f>
        <v>нет</v>
      </c>
      <c r="G6" s="50" t="str">
        <f>'Протокол наблюдателя'!D15</f>
        <v>да</v>
      </c>
      <c r="H6" s="50" t="str">
        <f>'Протокол наблюдателя'!D16</f>
        <v>да</v>
      </c>
      <c r="I6" s="50" t="str">
        <f>'Протокол наблюдателя'!D17</f>
        <v>да</v>
      </c>
      <c r="J6" s="50">
        <f>'Протокол наблюдателя'!D19</f>
        <v>2</v>
      </c>
      <c r="K6" s="50">
        <f>'Протокол наблюдателя'!D20</f>
        <v>0</v>
      </c>
      <c r="L6" s="50">
        <f>'Протокол наблюдателя'!D21</f>
        <v>0</v>
      </c>
      <c r="M6" s="50">
        <f>'Протокол наблюдателя'!D22</f>
        <v>0</v>
      </c>
      <c r="N6" s="53">
        <f>'Протокол наблюдателя'!D27</f>
        <v>12</v>
      </c>
      <c r="O6" s="53">
        <f>'Протокол наблюдателя'!E27</f>
        <v>45</v>
      </c>
      <c r="P6" s="53">
        <f>'Протокол наблюдателя'!F27</f>
        <v>13</v>
      </c>
      <c r="Q6" s="53">
        <f>'Протокол наблюдателя'!G27</f>
        <v>0</v>
      </c>
      <c r="R6" s="53">
        <f>'Протокол наблюдателя'!D28</f>
        <v>13</v>
      </c>
      <c r="S6" s="53">
        <f>'Протокол наблюдателя'!E28</f>
        <v>0</v>
      </c>
      <c r="T6" s="53">
        <f>'Протокол наблюдателя'!F28</f>
        <v>15</v>
      </c>
      <c r="U6" s="53">
        <f>'Протокол наблюдателя'!G28</f>
        <v>0</v>
      </c>
      <c r="V6" s="53">
        <f>'Протокол наблюдателя'!D29</f>
        <v>15</v>
      </c>
      <c r="W6" s="53">
        <f>'Протокол наблюдателя'!E29</f>
        <v>0</v>
      </c>
      <c r="X6" s="53">
        <f>'Протокол наблюдателя'!F29</f>
        <v>15</v>
      </c>
      <c r="Y6" s="53">
        <f>'Протокол наблюдателя'!G29</f>
        <v>15</v>
      </c>
      <c r="Z6" s="53">
        <f>'Протокол наблюдателя'!D30</f>
        <v>15</v>
      </c>
      <c r="AA6" s="53">
        <f>'Протокол наблюдателя'!E30</f>
        <v>15</v>
      </c>
      <c r="AB6" s="53">
        <f>'Протокол наблюдателя'!F30</f>
        <v>15</v>
      </c>
      <c r="AC6" s="53">
        <f>'Протокол наблюдателя'!G30</f>
        <v>20</v>
      </c>
      <c r="AD6" s="53">
        <f>'Протокол наблюдателя'!D31</f>
        <v>15</v>
      </c>
      <c r="AE6" s="53">
        <f>'Протокол наблюдателя'!E31</f>
        <v>20</v>
      </c>
      <c r="AF6" s="53">
        <f>'Протокол наблюдателя'!F31</f>
        <v>15</v>
      </c>
      <c r="AG6" s="53">
        <f>'Протокол наблюдателя'!G31</f>
        <v>55</v>
      </c>
      <c r="AH6" s="50" t="str">
        <f>CLEAN('Протокол наблюдателя'!D32)</f>
        <v/>
      </c>
      <c r="AI6" s="50" t="str">
        <f>'Протокол наблюдателя'!D33</f>
        <v>Гаджимурадов Пахурдин Ильясович</v>
      </c>
      <c r="AJ6" s="50" t="str">
        <f>'Протокол наблюдателя'!D34</f>
        <v>МКУ "Управление образования" МР "Бабаюртовский район"</v>
      </c>
      <c r="AK6" s="50" t="str">
        <f>'Протокол наблюдателя'!D35</f>
        <v>ведущий специалист</v>
      </c>
    </row>
  </sheetData>
  <sheetProtection password="CF7E" sheet="1" objects="1" scenarios="1"/>
  <conditionalFormatting sqref="C4">
    <cfRule type="expression" dxfId="0" priority="1">
      <formula>$A$6=1</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Инструкция</vt:lpstr>
      <vt:lpstr>Протокол наблюдателя</vt:lpstr>
      <vt:lpstr>Elektronnyi protokol nabliudate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2021-10-11T12:55:01Z</dcterms:modified>
</cp:coreProperties>
</file>